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 activeTab="4"/>
  </bookViews>
  <sheets>
    <sheet name="1кв" sheetId="26" r:id="rId1"/>
    <sheet name="2кв" sheetId="27" r:id="rId2"/>
    <sheet name="3кв" sheetId="28" r:id="rId3"/>
    <sheet name="4кв" sheetId="29" r:id="rId4"/>
    <sheet name="отчет" sheetId="30" r:id="rId5"/>
  </sheets>
  <definedNames>
    <definedName name="_xlnm.Print_Area" localSheetId="0">'1кв'!$A$1:$E$52</definedName>
    <definedName name="_xlnm.Print_Area" localSheetId="1">'2кв'!$A$1:$E$51</definedName>
    <definedName name="_xlnm.Print_Area" localSheetId="2">'3кв'!$A$1:$E$51</definedName>
    <definedName name="_xlnm.Print_Area" localSheetId="3">'4кв'!$A$1:$E$50</definedName>
    <definedName name="_xlnm.Print_Area" localSheetId="4">отчет!$A$1:$C$31</definedName>
  </definedNames>
  <calcPr calcId="152511"/>
</workbook>
</file>

<file path=xl/calcChain.xml><?xml version="1.0" encoding="utf-8"?>
<calcChain xmlns="http://schemas.openxmlformats.org/spreadsheetml/2006/main">
  <c r="C18" i="30" l="1"/>
  <c r="E27" i="26"/>
  <c r="C16" i="30"/>
  <c r="C21" i="30"/>
  <c r="C15" i="30"/>
  <c r="C19" i="30"/>
  <c r="C13" i="30"/>
  <c r="C14" i="30"/>
  <c r="C12" i="30"/>
  <c r="C8" i="30"/>
  <c r="C6" i="30"/>
  <c r="C27" i="30"/>
  <c r="C10" i="30"/>
  <c r="C22" i="30" l="1"/>
  <c r="E26" i="29" l="1"/>
  <c r="E23" i="29"/>
  <c r="E22" i="29"/>
  <c r="B49" i="29" l="1"/>
  <c r="E23" i="28" l="1"/>
  <c r="E22" i="28"/>
  <c r="E27" i="28" s="1"/>
  <c r="B50" i="28" s="1"/>
  <c r="E25" i="27" l="1"/>
  <c r="E23" i="27" l="1"/>
  <c r="E22" i="27"/>
  <c r="E27" i="27" s="1"/>
  <c r="B50" i="27" s="1"/>
  <c r="E23" i="26" l="1"/>
  <c r="E22" i="26"/>
  <c r="B51" i="26" s="1"/>
  <c r="B52" i="26" l="1"/>
  <c r="B47" i="27" s="1"/>
  <c r="B51" i="27" s="1"/>
  <c r="B47" i="28" s="1"/>
  <c r="B51" i="28" s="1"/>
  <c r="B46" i="29" s="1"/>
  <c r="B50" i="29" s="1"/>
</calcChain>
</file>

<file path=xl/sharedStrings.xml><?xml version="1.0" encoding="utf-8"?>
<sst xmlns="http://schemas.openxmlformats.org/spreadsheetml/2006/main" count="254" uniqueCount="97">
  <si>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</si>
  <si>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</si>
  <si>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</si>
  <si>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</si>
  <si>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</si>
  <si>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</si>
  <si>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</si>
  <si>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</si>
  <si>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</si>
  <si>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</si>
  <si>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</si>
  <si>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</si>
  <si>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</si>
  <si>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</si>
  <si>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</si>
  <si>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</si>
  <si>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</si>
  <si>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</si>
  <si>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</si>
  <si>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</si>
  <si>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</si>
  <si>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</si>
  <si>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</si>
  <si>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г. Россошь, ул. Железнодорожная, д. 8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</si>
  <si>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Жуковой Валентины Николаевны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</si>
  <si>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№8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Железнодорожная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</si>
  <si>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13 от 20.03.2013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</si>
  <si>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№13  от   01.06.2013 г.</t>
    </r>
  </si>
  <si>
    <t>постоянно</t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</si>
  <si>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Жуковой В.Н.</t>
    </r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</si>
  <si>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</si>
  <si>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</si>
  <si>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</si>
  <si>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</si>
  <si>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</si>
  <si>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1 квартал</t>
  </si>
  <si>
    <t>Общая площадь квартир - 410,3</t>
  </si>
  <si>
    <t>Оплачено , руб</t>
  </si>
  <si>
    <t>Расходы по содержанию и тек.ремонту, руб.</t>
  </si>
  <si>
    <t xml:space="preserve">Итого остаток на конец  квартала </t>
  </si>
  <si>
    <t xml:space="preserve">Остаток на начало квартала </t>
  </si>
  <si>
    <t>определена приложением № 9 к договору</t>
  </si>
  <si>
    <t xml:space="preserve">Общехозяйственные расходы </t>
  </si>
  <si>
    <t xml:space="preserve">Услуги по содержанию многоквартирного дома 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</si>
  <si>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</si>
  <si>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</si>
  <si>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23337,84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</si>
  <si>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</si>
  <si>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</si>
  <si>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</si>
  <si>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</si>
  <si>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шестнадцать тысяч шесть рублей  10 копеек.</t>
  </si>
  <si>
    <t>за 2 квартал 2024 года</t>
  </si>
  <si>
    <t>30.06.2024 г.</t>
  </si>
  <si>
    <t>2 квартал</t>
  </si>
  <si>
    <t>Замена фанового стояка (кв.2)</t>
  </si>
  <si>
    <t>ч/ч</t>
  </si>
  <si>
    <t>май</t>
  </si>
  <si>
    <t xml:space="preserve">           2. Всего за период с "01" 04 2024 г. по "30" 06 2024 г. выполнено работ (оказано услуг) на общую сумму девятнадцать тысяч тридцать два рубля  91 копейка.</t>
  </si>
  <si>
    <t>за 3 квартал 2024 года</t>
  </si>
  <si>
    <t>30.09.2024 г.</t>
  </si>
  <si>
    <t>3 квартал</t>
  </si>
  <si>
    <t>Ремонт цоколя (смета)</t>
  </si>
  <si>
    <t>август</t>
  </si>
  <si>
    <t xml:space="preserve">           2. Всего за период с "01" 07 2024 г. по "30" 09 2024 г. выполнено работ (оказано услуг) на общую сумму шестьдесят шесть тысяч пятьсот восемь рублей 23 копейки.</t>
  </si>
  <si>
    <t>Предъявлено населению 25073,43</t>
  </si>
  <si>
    <t>Оплачено, руб</t>
  </si>
  <si>
    <t>за 4 квартал 2024 года</t>
  </si>
  <si>
    <t>31.12.2024 г.</t>
  </si>
  <si>
    <t>4 квартал</t>
  </si>
  <si>
    <t xml:space="preserve">           2. Всего за период с "01" 10 2024 г. по "31" 12  2024 г. выполнено работ (оказано услуг) на общую сумму семнадцать тысяч триста тридцать один рубль 07 копеек.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</si>
  <si>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</si>
  <si>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</si>
  <si>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</si>
  <si>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</si>
  <si>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</si>
  <si>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</si>
  <si>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</si>
  <si>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</si>
  <si>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Расходы по управлению МКД </t>
  </si>
  <si>
    <t>работы по договору, всего</t>
  </si>
  <si>
    <t>в том числе:</t>
  </si>
  <si>
    <t xml:space="preserve">   * Корректировка расходов по договору с ОАО "Газпром газораспределения Воронеж" (по статье содержание МКД)</t>
  </si>
  <si>
    <t>Итого расходов</t>
  </si>
  <si>
    <t>Остаток средств на 01.01.2025</t>
  </si>
  <si>
    <t>Справочно:</t>
  </si>
  <si>
    <t>Задолженность населения по оплате на 01.01.2024 г.</t>
  </si>
  <si>
    <t>Задолженность населения по оплате на 01.01.2025 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</si>
  <si>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</si>
  <si>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</si>
  <si>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</si>
  <si>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</si>
  <si>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</si>
  <si>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_____________________________________________</t>
  </si>
  <si>
    <t>по ж.д. ул. Железнодорожная, д. 8</t>
  </si>
  <si>
    <t>Начислено всего 96 822,54</t>
  </si>
  <si>
    <t>Непредвиденные работы 8 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</si>
</sst>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[$-419]General"/>
    <numFmt numFmtId="165" formatCode="#,##0.0_ ;\-#,##0.0\ "/>
    <numFmt numFmtId="166" formatCode="#,##0.00_ ;\-#,##0.00\ "/>
    <numFmt numFmtId="167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3" fillId="0" borderId="0"/>
  </cellStyleXfs>
  <cellXfs count="9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4" fillId="0" borderId="0" xfId="0" applyNumberFormat="1" applyFont="1"/>
    <xf numFmtId="0" fontId="11" fillId="0" borderId="0" xfId="0" applyFont="1"/>
    <xf numFmtId="0" fontId="4" fillId="2" borderId="0" xfId="0" applyFont="1" applyFill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165" fontId="4" fillId="0" borderId="0" xfId="1" applyNumberFormat="1" applyFont="1"/>
    <xf numFmtId="165" fontId="8" fillId="0" borderId="0" xfId="1" applyNumberFormat="1" applyFont="1"/>
    <xf numFmtId="165" fontId="3" fillId="0" borderId="0" xfId="0" applyNumberFormat="1" applyFont="1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4" fillId="2" borderId="1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2" fillId="0" borderId="0" xfId="0" applyFont="1" applyAlignment="1">
      <alignment horizontal="right" wrapText="1"/>
    </xf>
    <xf numFmtId="0" fontId="14" fillId="0" borderId="1" xfId="0" applyFont="1" applyBorder="1"/>
    <xf numFmtId="166" fontId="8" fillId="0" borderId="0" xfId="1" applyNumberFormat="1" applyFont="1"/>
    <xf numFmtId="166" fontId="3" fillId="0" borderId="0" xfId="0" applyNumberFormat="1" applyFont="1" applyAlignment="1"/>
    <xf numFmtId="166" fontId="4" fillId="0" borderId="0" xfId="1" applyNumberFormat="1" applyFont="1"/>
    <xf numFmtId="0" fontId="15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17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7" fontId="7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/>
    </xf>
    <xf numFmtId="166" fontId="3" fillId="0" borderId="0" xfId="1" applyNumberFormat="1" applyFont="1" applyBorder="1"/>
    <xf numFmtId="43" fontId="3" fillId="0" borderId="0" xfId="0" applyNumberFormat="1" applyFont="1"/>
    <xf numFmtId="0" fontId="3" fillId="0" borderId="1" xfId="0" applyFont="1" applyBorder="1" applyAlignment="1">
      <alignment vertical="center" wrapText="1"/>
    </xf>
    <xf numFmtId="167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9" fontId="3" fillId="0" borderId="1" xfId="0" applyNumberFormat="1" applyFont="1" applyBorder="1" applyAlignment="1">
      <alignment vertical="center" wrapText="1"/>
    </xf>
    <xf numFmtId="0" fontId="17" fillId="0" borderId="1" xfId="0" applyFont="1" applyBorder="1" applyAlignment="1">
      <alignment wrapText="1"/>
    </xf>
    <xf numFmtId="49" fontId="7" fillId="0" borderId="1" xfId="0" applyNumberFormat="1" applyFont="1" applyBorder="1" applyAlignment="1">
      <alignment horizontal="left"/>
    </xf>
    <xf numFmtId="43" fontId="7" fillId="0" borderId="1" xfId="1" applyFont="1" applyBorder="1" applyAlignment="1">
      <alignment horizontal="center"/>
    </xf>
    <xf numFmtId="166" fontId="7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6" fontId="3" fillId="0" borderId="0" xfId="1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" fontId="4" fillId="0" borderId="0" xfId="0" applyNumberFormat="1" applyFont="1"/>
    <xf numFmtId="166" fontId="3" fillId="2" borderId="1" xfId="1" applyNumberFormat="1" applyFont="1" applyFill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20" zoomScaleSheetLayoutView="100" workbookViewId="0">
      <selection activeCell="E28" sqref="E28"/>
    </sheetView>
  </sheetViews>
  <sheetFormatPr defaultColWidth="9.140625" defaultRowHeight="15" x14ac:dyDescent="0.25"/>
  <cols>
    <col min="1" max="1" width="33.28515625" style="2" customWidth="1"/>
    <col min="2" max="2" width="19.425781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140625" style="2" bestFit="1" customWidth="1"/>
    <col min="9" max="16384" width="9.140625" style="2"/>
  </cols>
  <sheetData>
    <row r="1" spans="1:5" ht="15.75" x14ac:dyDescent="0.25">
      <c r="A1" s="64" t="s">
        <v>11</v>
      </c>
      <c r="B1" s="64"/>
      <c r="C1" s="64"/>
      <c r="D1" s="64"/>
      <c r="E1" s="64"/>
    </row>
    <row r="2" spans="1:5" ht="31.5" customHeight="1" x14ac:dyDescent="0.25">
      <c r="A2" s="65" t="s">
        <v>12</v>
      </c>
      <c r="B2" s="66"/>
      <c r="C2" s="66"/>
      <c r="D2" s="66"/>
      <c r="E2" s="66"/>
    </row>
    <row r="3" spans="1:5" ht="15" customHeight="1" x14ac:dyDescent="0.25">
      <c r="A3" s="67" t="s">
        <v>47</v>
      </c>
      <c r="B3" s="67"/>
      <c r="C3" s="67"/>
      <c r="D3" s="67"/>
      <c r="E3" s="67"/>
    </row>
    <row r="4" spans="1:5" s="1" customFormat="1" ht="15.75" x14ac:dyDescent="0.25">
      <c r="A4" s="21" t="s">
        <v>13</v>
      </c>
      <c r="B4" s="29"/>
      <c r="C4" s="29"/>
      <c r="D4" s="34"/>
      <c r="E4" s="34" t="s">
        <v>48</v>
      </c>
    </row>
    <row r="5" spans="1:5" x14ac:dyDescent="0.25">
      <c r="A5" s="28"/>
      <c r="B5" s="4"/>
      <c r="C5" s="4"/>
      <c r="D5" s="4"/>
      <c r="E5" s="4"/>
    </row>
    <row r="6" spans="1:5" x14ac:dyDescent="0.25">
      <c r="A6" s="56" t="s">
        <v>0</v>
      </c>
      <c r="B6" s="56"/>
      <c r="C6" s="56"/>
      <c r="D6" s="56"/>
      <c r="E6" s="56"/>
    </row>
    <row r="7" spans="1:5" x14ac:dyDescent="0.25">
      <c r="A7" s="63" t="s">
        <v>23</v>
      </c>
      <c r="B7" s="63"/>
      <c r="C7" s="63"/>
      <c r="D7" s="63"/>
      <c r="E7" s="63"/>
    </row>
    <row r="8" spans="1:5" x14ac:dyDescent="0.25">
      <c r="A8" s="59" t="s">
        <v>1</v>
      </c>
      <c r="B8" s="59"/>
      <c r="C8" s="59"/>
      <c r="D8" s="59"/>
      <c r="E8" s="59"/>
    </row>
    <row r="9" spans="1:5" x14ac:dyDescent="0.25">
      <c r="A9" s="56" t="s">
        <v>24</v>
      </c>
      <c r="B9" s="56"/>
      <c r="C9" s="56"/>
      <c r="D9" s="56"/>
      <c r="E9" s="56"/>
    </row>
    <row r="10" spans="1:5" ht="29.25" customHeight="1" x14ac:dyDescent="0.25">
      <c r="A10" s="60" t="s">
        <v>14</v>
      </c>
      <c r="B10" s="61"/>
      <c r="C10" s="61"/>
      <c r="D10" s="61"/>
      <c r="E10" s="61"/>
    </row>
    <row r="11" spans="1:5" ht="28.5" customHeight="1" x14ac:dyDescent="0.25">
      <c r="A11" s="56" t="s">
        <v>26</v>
      </c>
      <c r="B11" s="56"/>
      <c r="C11" s="56"/>
      <c r="D11" s="56"/>
      <c r="E11" s="56"/>
    </row>
    <row r="12" spans="1:5" x14ac:dyDescent="0.25">
      <c r="A12" s="59" t="s">
        <v>15</v>
      </c>
      <c r="B12" s="62"/>
      <c r="C12" s="62"/>
      <c r="D12" s="62"/>
      <c r="E12" s="62"/>
    </row>
    <row r="13" spans="1:5" x14ac:dyDescent="0.25">
      <c r="A13" s="56" t="s">
        <v>22</v>
      </c>
      <c r="B13" s="56"/>
      <c r="C13" s="56"/>
      <c r="D13" s="56"/>
      <c r="E13" s="56"/>
    </row>
    <row r="14" spans="1:5" x14ac:dyDescent="0.25">
      <c r="A14" s="59" t="s">
        <v>2</v>
      </c>
      <c r="B14" s="62"/>
      <c r="C14" s="62"/>
      <c r="D14" s="62"/>
      <c r="E14" s="62"/>
    </row>
    <row r="15" spans="1:5" x14ac:dyDescent="0.25">
      <c r="A15" s="56" t="s">
        <v>44</v>
      </c>
      <c r="B15" s="56"/>
      <c r="C15" s="56"/>
      <c r="D15" s="56"/>
      <c r="E15" s="56"/>
    </row>
    <row r="16" spans="1:5" x14ac:dyDescent="0.25">
      <c r="A16" s="59" t="s">
        <v>16</v>
      </c>
      <c r="B16" s="62"/>
      <c r="C16" s="62"/>
      <c r="D16" s="62"/>
      <c r="E16" s="62"/>
    </row>
    <row r="17" spans="1:8" ht="30.75" customHeight="1" x14ac:dyDescent="0.25">
      <c r="A17" s="56" t="s">
        <v>17</v>
      </c>
      <c r="B17" s="56"/>
      <c r="C17" s="56"/>
      <c r="D17" s="56"/>
      <c r="E17" s="56"/>
    </row>
    <row r="18" spans="1:8" ht="60.75" customHeight="1" x14ac:dyDescent="0.25">
      <c r="A18" s="56" t="s">
        <v>27</v>
      </c>
      <c r="B18" s="56"/>
      <c r="C18" s="56"/>
      <c r="D18" s="56"/>
      <c r="E18" s="56"/>
    </row>
    <row r="19" spans="1:8" ht="30.75" customHeight="1" x14ac:dyDescent="0.25">
      <c r="A19" s="54" t="s">
        <v>25</v>
      </c>
      <c r="B19" s="54"/>
      <c r="C19" s="54"/>
      <c r="D19" s="54"/>
      <c r="E19" s="54"/>
    </row>
    <row r="20" spans="1:8" x14ac:dyDescent="0.25">
      <c r="A20" s="54"/>
      <c r="B20" s="54"/>
      <c r="C20" s="54"/>
      <c r="D20" s="54"/>
      <c r="E20" s="54"/>
      <c r="F20" s="2">
        <v>410.3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43</v>
      </c>
      <c r="B22" s="9" t="s">
        <v>41</v>
      </c>
      <c r="C22" s="3" t="s">
        <v>4</v>
      </c>
      <c r="D22" s="3">
        <v>8.75</v>
      </c>
      <c r="E22" s="8">
        <f>D22*F20*G20</f>
        <v>10770.375</v>
      </c>
    </row>
    <row r="23" spans="1:8" x14ac:dyDescent="0.25">
      <c r="A23" s="7" t="s">
        <v>42</v>
      </c>
      <c r="B23" s="9" t="s">
        <v>28</v>
      </c>
      <c r="C23" s="3" t="s">
        <v>4</v>
      </c>
      <c r="D23" s="3">
        <v>4.3600000000000003</v>
      </c>
      <c r="E23" s="8">
        <f>D23*F20*3</f>
        <v>5366.7240000000002</v>
      </c>
    </row>
    <row r="24" spans="1:8" ht="15.75" x14ac:dyDescent="0.25">
      <c r="A24" s="7" t="s">
        <v>30</v>
      </c>
      <c r="B24" s="9" t="s">
        <v>35</v>
      </c>
      <c r="C24" s="3" t="s">
        <v>31</v>
      </c>
      <c r="D24" s="20"/>
      <c r="E24" s="8">
        <v>0</v>
      </c>
    </row>
    <row r="25" spans="1:8" s="17" customFormat="1" ht="60" x14ac:dyDescent="0.25">
      <c r="A25" s="35" t="s">
        <v>49</v>
      </c>
      <c r="B25" s="36" t="s">
        <v>50</v>
      </c>
      <c r="C25" s="37" t="s">
        <v>31</v>
      </c>
      <c r="D25" s="37"/>
      <c r="E25" s="38">
        <v>-131</v>
      </c>
    </row>
    <row r="26" spans="1:8" s="17" customFormat="1" x14ac:dyDescent="0.25">
      <c r="A26" s="35"/>
      <c r="B26" s="36"/>
      <c r="C26" s="37"/>
      <c r="D26" s="37"/>
      <c r="E26" s="38"/>
    </row>
    <row r="27" spans="1:8" s="14" customFormat="1" ht="14.25" x14ac:dyDescent="0.2">
      <c r="A27" s="10" t="s">
        <v>32</v>
      </c>
      <c r="B27" s="11"/>
      <c r="C27" s="12"/>
      <c r="D27" s="12"/>
      <c r="E27" s="13">
        <f>SUM(E22:E26)</f>
        <v>16006.099</v>
      </c>
    </row>
    <row r="29" spans="1:8" s="17" customFormat="1" ht="29.45" customHeight="1" x14ac:dyDescent="0.25">
      <c r="A29" s="55" t="s">
        <v>51</v>
      </c>
      <c r="B29" s="55"/>
      <c r="C29" s="55"/>
      <c r="D29" s="55"/>
      <c r="E29" s="55"/>
    </row>
    <row r="30" spans="1:8" ht="30" customHeight="1" x14ac:dyDescent="0.25">
      <c r="A30" s="56" t="s">
        <v>21</v>
      </c>
      <c r="B30" s="56"/>
      <c r="C30" s="56"/>
      <c r="D30" s="56"/>
      <c r="E30" s="56"/>
    </row>
    <row r="31" spans="1:8" x14ac:dyDescent="0.25">
      <c r="A31" s="56" t="s">
        <v>20</v>
      </c>
      <c r="B31" s="56"/>
      <c r="C31" s="56"/>
      <c r="D31" s="56"/>
      <c r="E31" s="56"/>
      <c r="H31" s="15"/>
    </row>
    <row r="32" spans="1:8" ht="31.5" customHeight="1" x14ac:dyDescent="0.25">
      <c r="A32" s="56" t="s">
        <v>33</v>
      </c>
      <c r="B32" s="56"/>
      <c r="C32" s="56"/>
      <c r="D32" s="56"/>
      <c r="E32" s="56"/>
    </row>
    <row r="33" spans="1:5" x14ac:dyDescent="0.25">
      <c r="A33" s="56" t="s">
        <v>18</v>
      </c>
      <c r="B33" s="56"/>
      <c r="C33" s="56"/>
      <c r="D33" s="56"/>
      <c r="E33" s="56"/>
    </row>
    <row r="34" spans="1:5" x14ac:dyDescent="0.25">
      <c r="A34" s="26"/>
      <c r="B34" s="26"/>
      <c r="C34" s="26"/>
      <c r="D34" s="26"/>
      <c r="E34" s="26"/>
    </row>
    <row r="35" spans="1:5" x14ac:dyDescent="0.25">
      <c r="A35" s="26"/>
      <c r="B35" s="26"/>
      <c r="C35" s="26"/>
      <c r="D35" s="26"/>
      <c r="E35" s="26"/>
    </row>
    <row r="36" spans="1:5" x14ac:dyDescent="0.25">
      <c r="A36" s="26"/>
      <c r="B36" s="26"/>
      <c r="C36" s="26"/>
      <c r="D36" s="26"/>
      <c r="E36" s="26"/>
    </row>
    <row r="37" spans="1:5" x14ac:dyDescent="0.25">
      <c r="A37" s="57" t="s">
        <v>5</v>
      </c>
      <c r="B37" s="57"/>
      <c r="C37" s="57"/>
      <c r="D37" s="57"/>
      <c r="E37" s="57"/>
    </row>
    <row r="38" spans="1:5" x14ac:dyDescent="0.25">
      <c r="A38" s="56" t="s">
        <v>18</v>
      </c>
      <c r="B38" s="56"/>
      <c r="C38" s="56"/>
      <c r="D38" s="56"/>
      <c r="E38" s="56"/>
    </row>
    <row r="39" spans="1:5" ht="15" customHeight="1" x14ac:dyDescent="0.25">
      <c r="A39" s="58" t="s">
        <v>45</v>
      </c>
      <c r="B39" s="58"/>
      <c r="C39" s="58"/>
      <c r="D39" s="58"/>
      <c r="E39" s="5"/>
    </row>
    <row r="40" spans="1:5" ht="11.25" customHeight="1" x14ac:dyDescent="0.25">
      <c r="B40" s="53" t="s">
        <v>19</v>
      </c>
      <c r="C40" s="53"/>
      <c r="D40" s="53"/>
      <c r="E40" s="6" t="s">
        <v>6</v>
      </c>
    </row>
    <row r="41" spans="1:5" x14ac:dyDescent="0.25">
      <c r="A41" s="27"/>
      <c r="B41" s="27"/>
      <c r="C41" s="27"/>
      <c r="D41" s="27"/>
      <c r="E41" s="27"/>
    </row>
    <row r="42" spans="1:5" x14ac:dyDescent="0.25">
      <c r="A42" s="58" t="s">
        <v>29</v>
      </c>
      <c r="B42" s="58"/>
      <c r="C42" s="58"/>
      <c r="D42" s="58"/>
      <c r="E42" s="5"/>
    </row>
    <row r="43" spans="1:5" x14ac:dyDescent="0.25">
      <c r="B43" s="53" t="s">
        <v>19</v>
      </c>
      <c r="C43" s="53"/>
      <c r="D43" s="53"/>
      <c r="E43" s="6" t="s">
        <v>6</v>
      </c>
    </row>
    <row r="46" spans="1:5" x14ac:dyDescent="0.25">
      <c r="A46" s="2" t="s">
        <v>36</v>
      </c>
    </row>
    <row r="47" spans="1:5" x14ac:dyDescent="0.25">
      <c r="A47" s="14" t="s">
        <v>34</v>
      </c>
    </row>
    <row r="48" spans="1:5" x14ac:dyDescent="0.25">
      <c r="A48" s="2" t="s">
        <v>40</v>
      </c>
      <c r="B48" s="23">
        <v>18626</v>
      </c>
    </row>
    <row r="49" spans="1:2" ht="15.75" x14ac:dyDescent="0.25">
      <c r="A49" s="18" t="s">
        <v>46</v>
      </c>
      <c r="B49" s="24"/>
    </row>
    <row r="50" spans="1:2" x14ac:dyDescent="0.25">
      <c r="A50" s="2" t="s">
        <v>37</v>
      </c>
      <c r="B50" s="22">
        <v>28131.48</v>
      </c>
    </row>
    <row r="51" spans="1:2" ht="30" x14ac:dyDescent="0.25">
      <c r="A51" s="25" t="s">
        <v>38</v>
      </c>
      <c r="B51" s="22">
        <f>E27</f>
        <v>16006.099</v>
      </c>
    </row>
    <row r="52" spans="1:2" x14ac:dyDescent="0.25">
      <c r="A52" s="16" t="s">
        <v>39</v>
      </c>
      <c r="B52" s="23">
        <f>B48+B50-B51</f>
        <v>30751.380999999994</v>
      </c>
    </row>
  </sheetData>
  <mergeCells count="29">
    <mergeCell ref="A7:E7"/>
    <mergeCell ref="A1:E1"/>
    <mergeCell ref="A2:E2"/>
    <mergeCell ref="A3:E3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3:D43"/>
    <mergeCell ref="A20:E20"/>
    <mergeCell ref="A29:E29"/>
    <mergeCell ref="A30:E30"/>
    <mergeCell ref="A31:E31"/>
    <mergeCell ref="A32:E32"/>
    <mergeCell ref="A33:E33"/>
    <mergeCell ref="A37:E37"/>
    <mergeCell ref="A38:E38"/>
    <mergeCell ref="A39:D39"/>
    <mergeCell ref="B40:D40"/>
    <mergeCell ref="A42:D4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19" zoomScaleSheetLayoutView="100" workbookViewId="0">
      <selection activeCell="E22" sqref="E22:E26"/>
    </sheetView>
  </sheetViews>
  <sheetFormatPr defaultColWidth="9.140625" defaultRowHeight="15" x14ac:dyDescent="0.25"/>
  <cols>
    <col min="1" max="1" width="33.28515625" style="2" customWidth="1"/>
    <col min="2" max="2" width="19.425781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140625" style="2" bestFit="1" customWidth="1"/>
    <col min="9" max="16384" width="9.140625" style="2"/>
  </cols>
  <sheetData>
    <row r="1" spans="1:5" ht="15.75" x14ac:dyDescent="0.25">
      <c r="A1" s="64" t="s">
        <v>11</v>
      </c>
      <c r="B1" s="64"/>
      <c r="C1" s="64"/>
      <c r="D1" s="64"/>
      <c r="E1" s="64"/>
    </row>
    <row r="2" spans="1:5" ht="31.5" customHeight="1" x14ac:dyDescent="0.25">
      <c r="A2" s="65" t="s">
        <v>12</v>
      </c>
      <c r="B2" s="66"/>
      <c r="C2" s="66"/>
      <c r="D2" s="66"/>
      <c r="E2" s="66"/>
    </row>
    <row r="3" spans="1:5" ht="15" customHeight="1" x14ac:dyDescent="0.25">
      <c r="A3" s="67" t="s">
        <v>52</v>
      </c>
      <c r="B3" s="67"/>
      <c r="C3" s="67"/>
      <c r="D3" s="67"/>
      <c r="E3" s="67"/>
    </row>
    <row r="4" spans="1:5" s="1" customFormat="1" ht="15.75" x14ac:dyDescent="0.25">
      <c r="A4" s="21" t="s">
        <v>13</v>
      </c>
      <c r="B4" s="29"/>
      <c r="C4" s="29"/>
      <c r="D4" s="34"/>
      <c r="E4" s="43" t="s">
        <v>53</v>
      </c>
    </row>
    <row r="5" spans="1:5" x14ac:dyDescent="0.25">
      <c r="A5" s="33"/>
      <c r="B5" s="4"/>
      <c r="C5" s="4"/>
      <c r="D5" s="4"/>
      <c r="E5" s="4"/>
    </row>
    <row r="6" spans="1:5" x14ac:dyDescent="0.25">
      <c r="A6" s="56" t="s">
        <v>0</v>
      </c>
      <c r="B6" s="56"/>
      <c r="C6" s="56"/>
      <c r="D6" s="56"/>
      <c r="E6" s="56"/>
    </row>
    <row r="7" spans="1:5" x14ac:dyDescent="0.25">
      <c r="A7" s="63" t="s">
        <v>23</v>
      </c>
      <c r="B7" s="63"/>
      <c r="C7" s="63"/>
      <c r="D7" s="63"/>
      <c r="E7" s="63"/>
    </row>
    <row r="8" spans="1:5" x14ac:dyDescent="0.25">
      <c r="A8" s="59" t="s">
        <v>1</v>
      </c>
      <c r="B8" s="59"/>
      <c r="C8" s="59"/>
      <c r="D8" s="59"/>
      <c r="E8" s="59"/>
    </row>
    <row r="9" spans="1:5" x14ac:dyDescent="0.25">
      <c r="A9" s="56" t="s">
        <v>24</v>
      </c>
      <c r="B9" s="56"/>
      <c r="C9" s="56"/>
      <c r="D9" s="56"/>
      <c r="E9" s="56"/>
    </row>
    <row r="10" spans="1:5" ht="29.25" customHeight="1" x14ac:dyDescent="0.25">
      <c r="A10" s="60" t="s">
        <v>14</v>
      </c>
      <c r="B10" s="61"/>
      <c r="C10" s="61"/>
      <c r="D10" s="61"/>
      <c r="E10" s="61"/>
    </row>
    <row r="11" spans="1:5" ht="28.5" customHeight="1" x14ac:dyDescent="0.25">
      <c r="A11" s="56" t="s">
        <v>26</v>
      </c>
      <c r="B11" s="56"/>
      <c r="C11" s="56"/>
      <c r="D11" s="56"/>
      <c r="E11" s="56"/>
    </row>
    <row r="12" spans="1:5" x14ac:dyDescent="0.25">
      <c r="A12" s="59" t="s">
        <v>15</v>
      </c>
      <c r="B12" s="62"/>
      <c r="C12" s="62"/>
      <c r="D12" s="62"/>
      <c r="E12" s="62"/>
    </row>
    <row r="13" spans="1:5" x14ac:dyDescent="0.25">
      <c r="A13" s="56" t="s">
        <v>22</v>
      </c>
      <c r="B13" s="56"/>
      <c r="C13" s="56"/>
      <c r="D13" s="56"/>
      <c r="E13" s="56"/>
    </row>
    <row r="14" spans="1:5" x14ac:dyDescent="0.25">
      <c r="A14" s="59" t="s">
        <v>2</v>
      </c>
      <c r="B14" s="62"/>
      <c r="C14" s="62"/>
      <c r="D14" s="62"/>
      <c r="E14" s="62"/>
    </row>
    <row r="15" spans="1:5" x14ac:dyDescent="0.25">
      <c r="A15" s="56" t="s">
        <v>44</v>
      </c>
      <c r="B15" s="56"/>
      <c r="C15" s="56"/>
      <c r="D15" s="56"/>
      <c r="E15" s="56"/>
    </row>
    <row r="16" spans="1:5" x14ac:dyDescent="0.25">
      <c r="A16" s="59" t="s">
        <v>16</v>
      </c>
      <c r="B16" s="62"/>
      <c r="C16" s="62"/>
      <c r="D16" s="62"/>
      <c r="E16" s="62"/>
    </row>
    <row r="17" spans="1:8" ht="30.75" customHeight="1" x14ac:dyDescent="0.25">
      <c r="A17" s="56" t="s">
        <v>17</v>
      </c>
      <c r="B17" s="56"/>
      <c r="C17" s="56"/>
      <c r="D17" s="56"/>
      <c r="E17" s="56"/>
    </row>
    <row r="18" spans="1:8" ht="60.75" customHeight="1" x14ac:dyDescent="0.25">
      <c r="A18" s="56" t="s">
        <v>27</v>
      </c>
      <c r="B18" s="56"/>
      <c r="C18" s="56"/>
      <c r="D18" s="56"/>
      <c r="E18" s="56"/>
    </row>
    <row r="19" spans="1:8" ht="30.75" customHeight="1" x14ac:dyDescent="0.25">
      <c r="A19" s="54" t="s">
        <v>25</v>
      </c>
      <c r="B19" s="54"/>
      <c r="C19" s="54"/>
      <c r="D19" s="54"/>
      <c r="E19" s="54"/>
    </row>
    <row r="20" spans="1:8" x14ac:dyDescent="0.25">
      <c r="A20" s="54"/>
      <c r="B20" s="54"/>
      <c r="C20" s="54"/>
      <c r="D20" s="54"/>
      <c r="E20" s="54"/>
      <c r="F20" s="2">
        <v>410.3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43</v>
      </c>
      <c r="B22" s="9" t="s">
        <v>41</v>
      </c>
      <c r="C22" s="3" t="s">
        <v>4</v>
      </c>
      <c r="D22" s="3">
        <v>8.75</v>
      </c>
      <c r="E22" s="8">
        <f>D22*F20*G20</f>
        <v>10770.375</v>
      </c>
    </row>
    <row r="23" spans="1:8" x14ac:dyDescent="0.25">
      <c r="A23" s="7" t="s">
        <v>42</v>
      </c>
      <c r="B23" s="9" t="s">
        <v>28</v>
      </c>
      <c r="C23" s="3" t="s">
        <v>4</v>
      </c>
      <c r="D23" s="3">
        <v>4.3600000000000003</v>
      </c>
      <c r="E23" s="8">
        <f>D23*F20*3</f>
        <v>5366.7240000000002</v>
      </c>
    </row>
    <row r="24" spans="1:8" ht="15.75" x14ac:dyDescent="0.25">
      <c r="A24" s="7" t="s">
        <v>30</v>
      </c>
      <c r="B24" s="9" t="s">
        <v>54</v>
      </c>
      <c r="C24" s="3" t="s">
        <v>31</v>
      </c>
      <c r="D24" s="20"/>
      <c r="E24" s="8">
        <v>815.25</v>
      </c>
    </row>
    <row r="25" spans="1:8" s="17" customFormat="1" x14ac:dyDescent="0.25">
      <c r="A25" s="44" t="s">
        <v>55</v>
      </c>
      <c r="B25" s="36" t="s">
        <v>57</v>
      </c>
      <c r="C25" s="37" t="s">
        <v>56</v>
      </c>
      <c r="D25" s="37">
        <v>8</v>
      </c>
      <c r="E25" s="38">
        <f>D25*260.07</f>
        <v>2080.56</v>
      </c>
    </row>
    <row r="26" spans="1:8" s="17" customFormat="1" x14ac:dyDescent="0.25">
      <c r="A26" s="35"/>
      <c r="B26" s="36"/>
      <c r="C26" s="37"/>
      <c r="D26" s="37"/>
      <c r="E26" s="38"/>
    </row>
    <row r="27" spans="1:8" s="14" customFormat="1" ht="14.25" x14ac:dyDescent="0.2">
      <c r="A27" s="10" t="s">
        <v>32</v>
      </c>
      <c r="B27" s="11"/>
      <c r="C27" s="12"/>
      <c r="D27" s="12"/>
      <c r="E27" s="13">
        <f>SUM(E22:E26)</f>
        <v>19032.909000000003</v>
      </c>
    </row>
    <row r="29" spans="1:8" s="17" customFormat="1" ht="29.45" customHeight="1" x14ac:dyDescent="0.25">
      <c r="A29" s="55" t="s">
        <v>58</v>
      </c>
      <c r="B29" s="55"/>
      <c r="C29" s="55"/>
      <c r="D29" s="55"/>
      <c r="E29" s="55"/>
    </row>
    <row r="30" spans="1:8" ht="30" customHeight="1" x14ac:dyDescent="0.25">
      <c r="A30" s="56" t="s">
        <v>21</v>
      </c>
      <c r="B30" s="56"/>
      <c r="C30" s="56"/>
      <c r="D30" s="56"/>
      <c r="E30" s="56"/>
    </row>
    <row r="31" spans="1:8" x14ac:dyDescent="0.25">
      <c r="A31" s="56" t="s">
        <v>20</v>
      </c>
      <c r="B31" s="56"/>
      <c r="C31" s="56"/>
      <c r="D31" s="56"/>
      <c r="E31" s="56"/>
      <c r="H31" s="15"/>
    </row>
    <row r="32" spans="1:8" ht="31.5" customHeight="1" x14ac:dyDescent="0.25">
      <c r="A32" s="56" t="s">
        <v>33</v>
      </c>
      <c r="B32" s="56"/>
      <c r="C32" s="56"/>
      <c r="D32" s="56"/>
      <c r="E32" s="56"/>
    </row>
    <row r="33" spans="1:5" x14ac:dyDescent="0.25">
      <c r="A33" s="56" t="s">
        <v>18</v>
      </c>
      <c r="B33" s="56"/>
      <c r="C33" s="56"/>
      <c r="D33" s="56"/>
      <c r="E33" s="56"/>
    </row>
    <row r="34" spans="1:5" x14ac:dyDescent="0.25">
      <c r="A34" s="31"/>
      <c r="B34" s="31"/>
      <c r="C34" s="31"/>
      <c r="D34" s="31"/>
      <c r="E34" s="31"/>
    </row>
    <row r="35" spans="1:5" x14ac:dyDescent="0.25">
      <c r="A35" s="31"/>
      <c r="B35" s="31"/>
      <c r="C35" s="31"/>
      <c r="D35" s="31"/>
      <c r="E35" s="31"/>
    </row>
    <row r="36" spans="1:5" x14ac:dyDescent="0.25">
      <c r="A36" s="57" t="s">
        <v>5</v>
      </c>
      <c r="B36" s="57"/>
      <c r="C36" s="57"/>
      <c r="D36" s="57"/>
      <c r="E36" s="57"/>
    </row>
    <row r="37" spans="1:5" x14ac:dyDescent="0.25">
      <c r="A37" s="56" t="s">
        <v>18</v>
      </c>
      <c r="B37" s="56"/>
      <c r="C37" s="56"/>
      <c r="D37" s="56"/>
      <c r="E37" s="56"/>
    </row>
    <row r="38" spans="1:5" ht="15" customHeight="1" x14ac:dyDescent="0.25">
      <c r="A38" s="58" t="s">
        <v>45</v>
      </c>
      <c r="B38" s="58"/>
      <c r="C38" s="58"/>
      <c r="D38" s="58"/>
      <c r="E38" s="5"/>
    </row>
    <row r="39" spans="1:5" ht="11.25" customHeight="1" x14ac:dyDescent="0.25">
      <c r="B39" s="53" t="s">
        <v>19</v>
      </c>
      <c r="C39" s="53"/>
      <c r="D39" s="53"/>
      <c r="E39" s="6" t="s">
        <v>6</v>
      </c>
    </row>
    <row r="40" spans="1:5" x14ac:dyDescent="0.25">
      <c r="A40" s="32"/>
      <c r="B40" s="32"/>
      <c r="C40" s="32"/>
      <c r="D40" s="32"/>
      <c r="E40" s="32"/>
    </row>
    <row r="41" spans="1:5" x14ac:dyDescent="0.25">
      <c r="A41" s="58" t="s">
        <v>29</v>
      </c>
      <c r="B41" s="58"/>
      <c r="C41" s="58"/>
      <c r="D41" s="58"/>
      <c r="E41" s="5"/>
    </row>
    <row r="42" spans="1:5" x14ac:dyDescent="0.25">
      <c r="B42" s="53" t="s">
        <v>19</v>
      </c>
      <c r="C42" s="53"/>
      <c r="D42" s="53"/>
      <c r="E42" s="6" t="s">
        <v>6</v>
      </c>
    </row>
    <row r="45" spans="1:5" x14ac:dyDescent="0.25">
      <c r="A45" s="2" t="s">
        <v>36</v>
      </c>
    </row>
    <row r="46" spans="1:5" x14ac:dyDescent="0.25">
      <c r="A46" s="14" t="s">
        <v>34</v>
      </c>
    </row>
    <row r="47" spans="1:5" x14ac:dyDescent="0.25">
      <c r="A47" s="2" t="s">
        <v>40</v>
      </c>
      <c r="B47" s="45">
        <f>'1кв'!B52</f>
        <v>30751.380999999994</v>
      </c>
    </row>
    <row r="48" spans="1:5" ht="15.75" x14ac:dyDescent="0.25">
      <c r="A48" s="18" t="s">
        <v>46</v>
      </c>
      <c r="B48" s="46"/>
    </row>
    <row r="49" spans="1:2" x14ac:dyDescent="0.25">
      <c r="A49" s="2" t="s">
        <v>37</v>
      </c>
      <c r="B49" s="47">
        <v>18353.13</v>
      </c>
    </row>
    <row r="50" spans="1:2" ht="30" x14ac:dyDescent="0.25">
      <c r="A50" s="30" t="s">
        <v>38</v>
      </c>
      <c r="B50" s="47">
        <f>E27</f>
        <v>19032.909000000003</v>
      </c>
    </row>
    <row r="51" spans="1:2" x14ac:dyDescent="0.25">
      <c r="A51" s="16" t="s">
        <v>39</v>
      </c>
      <c r="B51" s="45">
        <f>B47+B49-B50</f>
        <v>30071.601999999995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6:E36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7:E37"/>
    <mergeCell ref="A38:D38"/>
    <mergeCell ref="B39:D39"/>
    <mergeCell ref="A41:D41"/>
    <mergeCell ref="B42:D4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19" zoomScaleSheetLayoutView="100" workbookViewId="0">
      <selection activeCell="E22" sqref="E22:E25"/>
    </sheetView>
  </sheetViews>
  <sheetFormatPr defaultColWidth="9.140625" defaultRowHeight="15" x14ac:dyDescent="0.25"/>
  <cols>
    <col min="1" max="1" width="33.28515625" style="2" customWidth="1"/>
    <col min="2" max="2" width="19.425781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140625" style="2" bestFit="1" customWidth="1"/>
    <col min="9" max="16384" width="9.140625" style="2"/>
  </cols>
  <sheetData>
    <row r="1" spans="1:5" ht="15.75" x14ac:dyDescent="0.25">
      <c r="A1" s="64" t="s">
        <v>11</v>
      </c>
      <c r="B1" s="64"/>
      <c r="C1" s="64"/>
      <c r="D1" s="64"/>
      <c r="E1" s="64"/>
    </row>
    <row r="2" spans="1:5" ht="31.5" customHeight="1" x14ac:dyDescent="0.25">
      <c r="A2" s="65" t="s">
        <v>12</v>
      </c>
      <c r="B2" s="66"/>
      <c r="C2" s="66"/>
      <c r="D2" s="66"/>
      <c r="E2" s="66"/>
    </row>
    <row r="3" spans="1:5" ht="15" customHeight="1" x14ac:dyDescent="0.25">
      <c r="A3" s="67" t="s">
        <v>59</v>
      </c>
      <c r="B3" s="67"/>
      <c r="C3" s="67"/>
      <c r="D3" s="67"/>
      <c r="E3" s="67"/>
    </row>
    <row r="4" spans="1:5" s="1" customFormat="1" ht="15.75" x14ac:dyDescent="0.25">
      <c r="A4" s="21" t="s">
        <v>13</v>
      </c>
      <c r="B4" s="29"/>
      <c r="C4" s="29"/>
      <c r="D4" s="34"/>
      <c r="E4" s="43" t="s">
        <v>60</v>
      </c>
    </row>
    <row r="5" spans="1:5" x14ac:dyDescent="0.25">
      <c r="A5" s="42"/>
      <c r="B5" s="4"/>
      <c r="C5" s="4"/>
      <c r="D5" s="4"/>
      <c r="E5" s="4"/>
    </row>
    <row r="6" spans="1:5" x14ac:dyDescent="0.25">
      <c r="A6" s="56" t="s">
        <v>0</v>
      </c>
      <c r="B6" s="56"/>
      <c r="C6" s="56"/>
      <c r="D6" s="56"/>
      <c r="E6" s="56"/>
    </row>
    <row r="7" spans="1:5" x14ac:dyDescent="0.25">
      <c r="A7" s="63" t="s">
        <v>23</v>
      </c>
      <c r="B7" s="63"/>
      <c r="C7" s="63"/>
      <c r="D7" s="63"/>
      <c r="E7" s="63"/>
    </row>
    <row r="8" spans="1:5" x14ac:dyDescent="0.25">
      <c r="A8" s="59" t="s">
        <v>1</v>
      </c>
      <c r="B8" s="59"/>
      <c r="C8" s="59"/>
      <c r="D8" s="59"/>
      <c r="E8" s="59"/>
    </row>
    <row r="9" spans="1:5" x14ac:dyDescent="0.25">
      <c r="A9" s="56" t="s">
        <v>24</v>
      </c>
      <c r="B9" s="56"/>
      <c r="C9" s="56"/>
      <c r="D9" s="56"/>
      <c r="E9" s="56"/>
    </row>
    <row r="10" spans="1:5" ht="29.25" customHeight="1" x14ac:dyDescent="0.25">
      <c r="A10" s="60" t="s">
        <v>14</v>
      </c>
      <c r="B10" s="61"/>
      <c r="C10" s="61"/>
      <c r="D10" s="61"/>
      <c r="E10" s="61"/>
    </row>
    <row r="11" spans="1:5" ht="28.5" customHeight="1" x14ac:dyDescent="0.25">
      <c r="A11" s="56" t="s">
        <v>26</v>
      </c>
      <c r="B11" s="56"/>
      <c r="C11" s="56"/>
      <c r="D11" s="56"/>
      <c r="E11" s="56"/>
    </row>
    <row r="12" spans="1:5" x14ac:dyDescent="0.25">
      <c r="A12" s="59" t="s">
        <v>15</v>
      </c>
      <c r="B12" s="62"/>
      <c r="C12" s="62"/>
      <c r="D12" s="62"/>
      <c r="E12" s="62"/>
    </row>
    <row r="13" spans="1:5" x14ac:dyDescent="0.25">
      <c r="A13" s="56" t="s">
        <v>22</v>
      </c>
      <c r="B13" s="56"/>
      <c r="C13" s="56"/>
      <c r="D13" s="56"/>
      <c r="E13" s="56"/>
    </row>
    <row r="14" spans="1:5" x14ac:dyDescent="0.25">
      <c r="A14" s="59" t="s">
        <v>2</v>
      </c>
      <c r="B14" s="62"/>
      <c r="C14" s="62"/>
      <c r="D14" s="62"/>
      <c r="E14" s="62"/>
    </row>
    <row r="15" spans="1:5" x14ac:dyDescent="0.25">
      <c r="A15" s="56" t="s">
        <v>44</v>
      </c>
      <c r="B15" s="56"/>
      <c r="C15" s="56"/>
      <c r="D15" s="56"/>
      <c r="E15" s="56"/>
    </row>
    <row r="16" spans="1:5" x14ac:dyDescent="0.25">
      <c r="A16" s="59" t="s">
        <v>16</v>
      </c>
      <c r="B16" s="62"/>
      <c r="C16" s="62"/>
      <c r="D16" s="62"/>
      <c r="E16" s="62"/>
    </row>
    <row r="17" spans="1:8" ht="30.75" customHeight="1" x14ac:dyDescent="0.25">
      <c r="A17" s="56" t="s">
        <v>17</v>
      </c>
      <c r="B17" s="56"/>
      <c r="C17" s="56"/>
      <c r="D17" s="56"/>
      <c r="E17" s="56"/>
    </row>
    <row r="18" spans="1:8" ht="60.75" customHeight="1" x14ac:dyDescent="0.25">
      <c r="A18" s="56" t="s">
        <v>27</v>
      </c>
      <c r="B18" s="56"/>
      <c r="C18" s="56"/>
      <c r="D18" s="56"/>
      <c r="E18" s="56"/>
    </row>
    <row r="19" spans="1:8" ht="30.75" customHeight="1" x14ac:dyDescent="0.25">
      <c r="A19" s="54" t="s">
        <v>25</v>
      </c>
      <c r="B19" s="54"/>
      <c r="C19" s="54"/>
      <c r="D19" s="54"/>
      <c r="E19" s="54"/>
    </row>
    <row r="20" spans="1:8" x14ac:dyDescent="0.25">
      <c r="A20" s="54"/>
      <c r="B20" s="54"/>
      <c r="C20" s="54"/>
      <c r="D20" s="54"/>
      <c r="E20" s="54"/>
      <c r="F20" s="2">
        <v>410.3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43</v>
      </c>
      <c r="B22" s="9" t="s">
        <v>41</v>
      </c>
      <c r="C22" s="3" t="s">
        <v>4</v>
      </c>
      <c r="D22" s="3">
        <v>9.4</v>
      </c>
      <c r="E22" s="8">
        <f>D22*F20*G20</f>
        <v>11570.460000000001</v>
      </c>
    </row>
    <row r="23" spans="1:8" x14ac:dyDescent="0.25">
      <c r="A23" s="7" t="s">
        <v>42</v>
      </c>
      <c r="B23" s="9" t="s">
        <v>28</v>
      </c>
      <c r="C23" s="3" t="s">
        <v>4</v>
      </c>
      <c r="D23" s="3">
        <v>4.68</v>
      </c>
      <c r="E23" s="8">
        <f>D23*F20*3</f>
        <v>5760.6120000000001</v>
      </c>
    </row>
    <row r="24" spans="1:8" ht="15.75" x14ac:dyDescent="0.25">
      <c r="A24" s="7" t="s">
        <v>30</v>
      </c>
      <c r="B24" s="9" t="s">
        <v>61</v>
      </c>
      <c r="C24" s="3" t="s">
        <v>31</v>
      </c>
      <c r="D24" s="20"/>
      <c r="E24" s="8">
        <v>0</v>
      </c>
    </row>
    <row r="25" spans="1:8" s="17" customFormat="1" x14ac:dyDescent="0.25">
      <c r="A25" s="44" t="s">
        <v>62</v>
      </c>
      <c r="B25" s="36" t="s">
        <v>63</v>
      </c>
      <c r="C25" s="37" t="s">
        <v>31</v>
      </c>
      <c r="D25" s="37"/>
      <c r="E25" s="38">
        <v>49177.16</v>
      </c>
    </row>
    <row r="26" spans="1:8" s="17" customFormat="1" x14ac:dyDescent="0.25">
      <c r="A26" s="35"/>
      <c r="B26" s="36"/>
      <c r="C26" s="37"/>
      <c r="D26" s="37"/>
      <c r="E26" s="38"/>
    </row>
    <row r="27" spans="1:8" s="14" customFormat="1" ht="14.25" x14ac:dyDescent="0.2">
      <c r="A27" s="10" t="s">
        <v>32</v>
      </c>
      <c r="B27" s="11"/>
      <c r="C27" s="12"/>
      <c r="D27" s="12"/>
      <c r="E27" s="13">
        <f>SUM(E22:E26)</f>
        <v>66508.232000000004</v>
      </c>
    </row>
    <row r="29" spans="1:8" s="17" customFormat="1" ht="29.45" customHeight="1" x14ac:dyDescent="0.25">
      <c r="A29" s="55" t="s">
        <v>64</v>
      </c>
      <c r="B29" s="55"/>
      <c r="C29" s="55"/>
      <c r="D29" s="55"/>
      <c r="E29" s="55"/>
    </row>
    <row r="30" spans="1:8" ht="30" customHeight="1" x14ac:dyDescent="0.25">
      <c r="A30" s="56" t="s">
        <v>21</v>
      </c>
      <c r="B30" s="56"/>
      <c r="C30" s="56"/>
      <c r="D30" s="56"/>
      <c r="E30" s="56"/>
    </row>
    <row r="31" spans="1:8" x14ac:dyDescent="0.25">
      <c r="A31" s="56" t="s">
        <v>20</v>
      </c>
      <c r="B31" s="56"/>
      <c r="C31" s="56"/>
      <c r="D31" s="56"/>
      <c r="E31" s="56"/>
      <c r="H31" s="15"/>
    </row>
    <row r="32" spans="1:8" ht="31.5" customHeight="1" x14ac:dyDescent="0.25">
      <c r="A32" s="56" t="s">
        <v>33</v>
      </c>
      <c r="B32" s="56"/>
      <c r="C32" s="56"/>
      <c r="D32" s="56"/>
      <c r="E32" s="56"/>
    </row>
    <row r="33" spans="1:5" x14ac:dyDescent="0.25">
      <c r="A33" s="56" t="s">
        <v>18</v>
      </c>
      <c r="B33" s="56"/>
      <c r="C33" s="56"/>
      <c r="D33" s="56"/>
      <c r="E33" s="56"/>
    </row>
    <row r="34" spans="1:5" x14ac:dyDescent="0.25">
      <c r="A34" s="39"/>
      <c r="B34" s="39"/>
      <c r="C34" s="39"/>
      <c r="D34" s="39"/>
      <c r="E34" s="39"/>
    </row>
    <row r="35" spans="1:5" x14ac:dyDescent="0.25">
      <c r="A35" s="39"/>
      <c r="B35" s="39"/>
      <c r="C35" s="39"/>
      <c r="D35" s="39"/>
      <c r="E35" s="39"/>
    </row>
    <row r="36" spans="1:5" x14ac:dyDescent="0.25">
      <c r="A36" s="57" t="s">
        <v>5</v>
      </c>
      <c r="B36" s="57"/>
      <c r="C36" s="57"/>
      <c r="D36" s="57"/>
      <c r="E36" s="57"/>
    </row>
    <row r="37" spans="1:5" x14ac:dyDescent="0.25">
      <c r="A37" s="56" t="s">
        <v>18</v>
      </c>
      <c r="B37" s="56"/>
      <c r="C37" s="56"/>
      <c r="D37" s="56"/>
      <c r="E37" s="56"/>
    </row>
    <row r="38" spans="1:5" ht="15" customHeight="1" x14ac:dyDescent="0.25">
      <c r="A38" s="58" t="s">
        <v>45</v>
      </c>
      <c r="B38" s="58"/>
      <c r="C38" s="58"/>
      <c r="D38" s="58"/>
      <c r="E38" s="5"/>
    </row>
    <row r="39" spans="1:5" ht="11.25" customHeight="1" x14ac:dyDescent="0.25">
      <c r="B39" s="53" t="s">
        <v>19</v>
      </c>
      <c r="C39" s="53"/>
      <c r="D39" s="53"/>
      <c r="E39" s="6" t="s">
        <v>6</v>
      </c>
    </row>
    <row r="40" spans="1:5" x14ac:dyDescent="0.25">
      <c r="A40" s="41"/>
      <c r="B40" s="41"/>
      <c r="C40" s="41"/>
      <c r="D40" s="41"/>
      <c r="E40" s="41"/>
    </row>
    <row r="41" spans="1:5" x14ac:dyDescent="0.25">
      <c r="A41" s="58" t="s">
        <v>29</v>
      </c>
      <c r="B41" s="58"/>
      <c r="C41" s="58"/>
      <c r="D41" s="58"/>
      <c r="E41" s="5"/>
    </row>
    <row r="42" spans="1:5" x14ac:dyDescent="0.25">
      <c r="B42" s="53" t="s">
        <v>19</v>
      </c>
      <c r="C42" s="53"/>
      <c r="D42" s="53"/>
      <c r="E42" s="6" t="s">
        <v>6</v>
      </c>
    </row>
    <row r="45" spans="1:5" x14ac:dyDescent="0.25">
      <c r="A45" s="48" t="s">
        <v>36</v>
      </c>
    </row>
    <row r="46" spans="1:5" x14ac:dyDescent="0.25">
      <c r="A46" s="14" t="s">
        <v>34</v>
      </c>
    </row>
    <row r="47" spans="1:5" x14ac:dyDescent="0.25">
      <c r="A47" s="2" t="s">
        <v>40</v>
      </c>
      <c r="B47" s="45">
        <f>'2кв'!B51</f>
        <v>30071.601999999995</v>
      </c>
    </row>
    <row r="48" spans="1:5" ht="15.75" x14ac:dyDescent="0.25">
      <c r="A48" s="2" t="s">
        <v>65</v>
      </c>
      <c r="B48" s="46"/>
    </row>
    <row r="49" spans="1:2" x14ac:dyDescent="0.25">
      <c r="A49" s="2" t="s">
        <v>66</v>
      </c>
      <c r="B49" s="47">
        <v>20537.79</v>
      </c>
    </row>
    <row r="50" spans="1:2" ht="30" x14ac:dyDescent="0.25">
      <c r="A50" s="40" t="s">
        <v>38</v>
      </c>
      <c r="B50" s="47">
        <f>E27</f>
        <v>66508.232000000004</v>
      </c>
    </row>
    <row r="51" spans="1:2" x14ac:dyDescent="0.25">
      <c r="A51" s="16" t="s">
        <v>39</v>
      </c>
      <c r="B51" s="45">
        <f>B47+B49-B50</f>
        <v>-15898.840000000011</v>
      </c>
    </row>
  </sheetData>
  <mergeCells count="29">
    <mergeCell ref="A37:E37"/>
    <mergeCell ref="A38:D38"/>
    <mergeCell ref="B39:D39"/>
    <mergeCell ref="A41:D41"/>
    <mergeCell ref="B42:D42"/>
    <mergeCell ref="A36:E36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37" zoomScaleSheetLayoutView="100" workbookViewId="0">
      <selection activeCell="F54" sqref="F54"/>
    </sheetView>
  </sheetViews>
  <sheetFormatPr defaultColWidth="9.140625" defaultRowHeight="15" x14ac:dyDescent="0.25"/>
  <cols>
    <col min="1" max="1" width="33.28515625" style="2" customWidth="1"/>
    <col min="2" max="2" width="19.425781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140625" style="2" bestFit="1" customWidth="1"/>
    <col min="9" max="16384" width="9.140625" style="2"/>
  </cols>
  <sheetData>
    <row r="1" spans="1:5" ht="15.75" x14ac:dyDescent="0.25">
      <c r="A1" s="64" t="s">
        <v>11</v>
      </c>
      <c r="B1" s="64"/>
      <c r="C1" s="64"/>
      <c r="D1" s="64"/>
      <c r="E1" s="64"/>
    </row>
    <row r="2" spans="1:5" ht="31.5" customHeight="1" x14ac:dyDescent="0.25">
      <c r="A2" s="65" t="s">
        <v>12</v>
      </c>
      <c r="B2" s="66"/>
      <c r="C2" s="66"/>
      <c r="D2" s="66"/>
      <c r="E2" s="66"/>
    </row>
    <row r="3" spans="1:5" ht="15" customHeight="1" x14ac:dyDescent="0.25">
      <c r="A3" s="67" t="s">
        <v>67</v>
      </c>
      <c r="B3" s="67"/>
      <c r="C3" s="67"/>
      <c r="D3" s="67"/>
      <c r="E3" s="67"/>
    </row>
    <row r="4" spans="1:5" s="1" customFormat="1" ht="15.75" x14ac:dyDescent="0.25">
      <c r="A4" s="21" t="s">
        <v>13</v>
      </c>
      <c r="B4" s="29"/>
      <c r="C4" s="29"/>
      <c r="D4" s="34"/>
      <c r="E4" s="43" t="s">
        <v>68</v>
      </c>
    </row>
    <row r="5" spans="1:5" x14ac:dyDescent="0.25">
      <c r="A5" s="52"/>
      <c r="B5" s="4"/>
      <c r="C5" s="4"/>
      <c r="D5" s="4"/>
      <c r="E5" s="4"/>
    </row>
    <row r="6" spans="1:5" x14ac:dyDescent="0.25">
      <c r="A6" s="56" t="s">
        <v>0</v>
      </c>
      <c r="B6" s="56"/>
      <c r="C6" s="56"/>
      <c r="D6" s="56"/>
      <c r="E6" s="56"/>
    </row>
    <row r="7" spans="1:5" x14ac:dyDescent="0.25">
      <c r="A7" s="63" t="s">
        <v>23</v>
      </c>
      <c r="B7" s="63"/>
      <c r="C7" s="63"/>
      <c r="D7" s="63"/>
      <c r="E7" s="63"/>
    </row>
    <row r="8" spans="1:5" x14ac:dyDescent="0.25">
      <c r="A8" s="59" t="s">
        <v>1</v>
      </c>
      <c r="B8" s="59"/>
      <c r="C8" s="59"/>
      <c r="D8" s="59"/>
      <c r="E8" s="59"/>
    </row>
    <row r="9" spans="1:5" x14ac:dyDescent="0.25">
      <c r="A9" s="56" t="s">
        <v>24</v>
      </c>
      <c r="B9" s="56"/>
      <c r="C9" s="56"/>
      <c r="D9" s="56"/>
      <c r="E9" s="56"/>
    </row>
    <row r="10" spans="1:5" ht="29.25" customHeight="1" x14ac:dyDescent="0.25">
      <c r="A10" s="60" t="s">
        <v>14</v>
      </c>
      <c r="B10" s="61"/>
      <c r="C10" s="61"/>
      <c r="D10" s="61"/>
      <c r="E10" s="61"/>
    </row>
    <row r="11" spans="1:5" ht="28.5" customHeight="1" x14ac:dyDescent="0.25">
      <c r="A11" s="56" t="s">
        <v>26</v>
      </c>
      <c r="B11" s="56"/>
      <c r="C11" s="56"/>
      <c r="D11" s="56"/>
      <c r="E11" s="56"/>
    </row>
    <row r="12" spans="1:5" x14ac:dyDescent="0.25">
      <c r="A12" s="59" t="s">
        <v>15</v>
      </c>
      <c r="B12" s="62"/>
      <c r="C12" s="62"/>
      <c r="D12" s="62"/>
      <c r="E12" s="62"/>
    </row>
    <row r="13" spans="1:5" x14ac:dyDescent="0.25">
      <c r="A13" s="56" t="s">
        <v>22</v>
      </c>
      <c r="B13" s="56"/>
      <c r="C13" s="56"/>
      <c r="D13" s="56"/>
      <c r="E13" s="56"/>
    </row>
    <row r="14" spans="1:5" x14ac:dyDescent="0.25">
      <c r="A14" s="59" t="s">
        <v>2</v>
      </c>
      <c r="B14" s="62"/>
      <c r="C14" s="62"/>
      <c r="D14" s="62"/>
      <c r="E14" s="62"/>
    </row>
    <row r="15" spans="1:5" x14ac:dyDescent="0.25">
      <c r="A15" s="56" t="s">
        <v>44</v>
      </c>
      <c r="B15" s="56"/>
      <c r="C15" s="56"/>
      <c r="D15" s="56"/>
      <c r="E15" s="56"/>
    </row>
    <row r="16" spans="1:5" x14ac:dyDescent="0.25">
      <c r="A16" s="59" t="s">
        <v>16</v>
      </c>
      <c r="B16" s="62"/>
      <c r="C16" s="62"/>
      <c r="D16" s="62"/>
      <c r="E16" s="62"/>
    </row>
    <row r="17" spans="1:8" ht="30.75" customHeight="1" x14ac:dyDescent="0.25">
      <c r="A17" s="56" t="s">
        <v>17</v>
      </c>
      <c r="B17" s="56"/>
      <c r="C17" s="56"/>
      <c r="D17" s="56"/>
      <c r="E17" s="56"/>
    </row>
    <row r="18" spans="1:8" ht="60.75" customHeight="1" x14ac:dyDescent="0.25">
      <c r="A18" s="56" t="s">
        <v>27</v>
      </c>
      <c r="B18" s="56"/>
      <c r="C18" s="56"/>
      <c r="D18" s="56"/>
      <c r="E18" s="56"/>
    </row>
    <row r="19" spans="1:8" ht="30.75" customHeight="1" x14ac:dyDescent="0.25">
      <c r="A19" s="54" t="s">
        <v>25</v>
      </c>
      <c r="B19" s="54"/>
      <c r="C19" s="54"/>
      <c r="D19" s="54"/>
      <c r="E19" s="54"/>
    </row>
    <row r="20" spans="1:8" x14ac:dyDescent="0.25">
      <c r="A20" s="54"/>
      <c r="B20" s="54"/>
      <c r="C20" s="54"/>
      <c r="D20" s="54"/>
      <c r="E20" s="54"/>
      <c r="F20" s="2">
        <v>410.3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43</v>
      </c>
      <c r="B22" s="9" t="s">
        <v>41</v>
      </c>
      <c r="C22" s="3" t="s">
        <v>4</v>
      </c>
      <c r="D22" s="3">
        <v>9.4</v>
      </c>
      <c r="E22" s="8">
        <f>D22*F20*G20</f>
        <v>11570.460000000001</v>
      </c>
    </row>
    <row r="23" spans="1:8" x14ac:dyDescent="0.25">
      <c r="A23" s="7" t="s">
        <v>42</v>
      </c>
      <c r="B23" s="9" t="s">
        <v>28</v>
      </c>
      <c r="C23" s="3" t="s">
        <v>4</v>
      </c>
      <c r="D23" s="3">
        <v>4.68</v>
      </c>
      <c r="E23" s="8">
        <f>D23*F20*3</f>
        <v>5760.6120000000001</v>
      </c>
    </row>
    <row r="24" spans="1:8" ht="15.75" x14ac:dyDescent="0.25">
      <c r="A24" s="7" t="s">
        <v>30</v>
      </c>
      <c r="B24" s="9" t="s">
        <v>69</v>
      </c>
      <c r="C24" s="3" t="s">
        <v>31</v>
      </c>
      <c r="D24" s="20"/>
      <c r="E24" s="8">
        <v>0</v>
      </c>
    </row>
    <row r="25" spans="1:8" s="17" customFormat="1" x14ac:dyDescent="0.25">
      <c r="A25" s="35"/>
      <c r="B25" s="36"/>
      <c r="C25" s="37"/>
      <c r="D25" s="37"/>
      <c r="E25" s="38"/>
    </row>
    <row r="26" spans="1:8" s="14" customFormat="1" ht="14.25" x14ac:dyDescent="0.2">
      <c r="A26" s="10" t="s">
        <v>32</v>
      </c>
      <c r="B26" s="11"/>
      <c r="C26" s="12"/>
      <c r="D26" s="12"/>
      <c r="E26" s="13">
        <f>SUM(E22:E25)</f>
        <v>17331.072</v>
      </c>
    </row>
    <row r="28" spans="1:8" s="17" customFormat="1" ht="29.45" customHeight="1" x14ac:dyDescent="0.25">
      <c r="A28" s="55" t="s">
        <v>70</v>
      </c>
      <c r="B28" s="55"/>
      <c r="C28" s="55"/>
      <c r="D28" s="55"/>
      <c r="E28" s="55"/>
    </row>
    <row r="29" spans="1:8" ht="30" customHeight="1" x14ac:dyDescent="0.25">
      <c r="A29" s="56" t="s">
        <v>21</v>
      </c>
      <c r="B29" s="56"/>
      <c r="C29" s="56"/>
      <c r="D29" s="56"/>
      <c r="E29" s="56"/>
    </row>
    <row r="30" spans="1:8" x14ac:dyDescent="0.25">
      <c r="A30" s="56" t="s">
        <v>20</v>
      </c>
      <c r="B30" s="56"/>
      <c r="C30" s="56"/>
      <c r="D30" s="56"/>
      <c r="E30" s="56"/>
      <c r="H30" s="15"/>
    </row>
    <row r="31" spans="1:8" ht="31.5" customHeight="1" x14ac:dyDescent="0.25">
      <c r="A31" s="56" t="s">
        <v>33</v>
      </c>
      <c r="B31" s="56"/>
      <c r="C31" s="56"/>
      <c r="D31" s="56"/>
      <c r="E31" s="56"/>
    </row>
    <row r="32" spans="1:8" x14ac:dyDescent="0.25">
      <c r="A32" s="56" t="s">
        <v>18</v>
      </c>
      <c r="B32" s="56"/>
      <c r="C32" s="56"/>
      <c r="D32" s="56"/>
      <c r="E32" s="56"/>
    </row>
    <row r="33" spans="1:5" x14ac:dyDescent="0.25">
      <c r="A33" s="49"/>
      <c r="B33" s="49"/>
      <c r="C33" s="49"/>
      <c r="D33" s="49"/>
      <c r="E33" s="49"/>
    </row>
    <row r="34" spans="1:5" x14ac:dyDescent="0.25">
      <c r="A34" s="49"/>
      <c r="B34" s="49"/>
      <c r="C34" s="49"/>
      <c r="D34" s="49"/>
      <c r="E34" s="49"/>
    </row>
    <row r="35" spans="1:5" x14ac:dyDescent="0.25">
      <c r="A35" s="57" t="s">
        <v>5</v>
      </c>
      <c r="B35" s="57"/>
      <c r="C35" s="57"/>
      <c r="D35" s="57"/>
      <c r="E35" s="57"/>
    </row>
    <row r="36" spans="1:5" x14ac:dyDescent="0.25">
      <c r="A36" s="56" t="s">
        <v>18</v>
      </c>
      <c r="B36" s="56"/>
      <c r="C36" s="56"/>
      <c r="D36" s="56"/>
      <c r="E36" s="56"/>
    </row>
    <row r="37" spans="1:5" ht="15" customHeight="1" x14ac:dyDescent="0.25">
      <c r="A37" s="58" t="s">
        <v>45</v>
      </c>
      <c r="B37" s="58"/>
      <c r="C37" s="58"/>
      <c r="D37" s="58"/>
      <c r="E37" s="5"/>
    </row>
    <row r="38" spans="1:5" ht="11.25" customHeight="1" x14ac:dyDescent="0.25">
      <c r="B38" s="53" t="s">
        <v>19</v>
      </c>
      <c r="C38" s="53"/>
      <c r="D38" s="53"/>
      <c r="E38" s="6" t="s">
        <v>6</v>
      </c>
    </row>
    <row r="39" spans="1:5" x14ac:dyDescent="0.25">
      <c r="A39" s="51"/>
      <c r="B39" s="51"/>
      <c r="C39" s="51"/>
      <c r="D39" s="51"/>
      <c r="E39" s="51"/>
    </row>
    <row r="40" spans="1:5" x14ac:dyDescent="0.25">
      <c r="A40" s="58" t="s">
        <v>29</v>
      </c>
      <c r="B40" s="58"/>
      <c r="C40" s="58"/>
      <c r="D40" s="58"/>
      <c r="E40" s="5"/>
    </row>
    <row r="41" spans="1:5" x14ac:dyDescent="0.25">
      <c r="B41" s="53" t="s">
        <v>19</v>
      </c>
      <c r="C41" s="53"/>
      <c r="D41" s="53"/>
      <c r="E41" s="6" t="s">
        <v>6</v>
      </c>
    </row>
    <row r="44" spans="1:5" x14ac:dyDescent="0.25">
      <c r="A44" s="48" t="s">
        <v>36</v>
      </c>
    </row>
    <row r="45" spans="1:5" x14ac:dyDescent="0.25">
      <c r="A45" s="14" t="s">
        <v>34</v>
      </c>
    </row>
    <row r="46" spans="1:5" x14ac:dyDescent="0.25">
      <c r="A46" s="2" t="s">
        <v>40</v>
      </c>
      <c r="B46" s="45">
        <f>'3кв'!B51</f>
        <v>-15898.840000000011</v>
      </c>
    </row>
    <row r="47" spans="1:5" ht="15.75" x14ac:dyDescent="0.25">
      <c r="A47" s="2" t="s">
        <v>65</v>
      </c>
      <c r="B47" s="46"/>
    </row>
    <row r="48" spans="1:5" x14ac:dyDescent="0.25">
      <c r="A48" s="2" t="s">
        <v>66</v>
      </c>
      <c r="B48" s="47">
        <v>18791.09</v>
      </c>
    </row>
    <row r="49" spans="1:2" ht="30" x14ac:dyDescent="0.25">
      <c r="A49" s="50" t="s">
        <v>38</v>
      </c>
      <c r="B49" s="47">
        <f>E26</f>
        <v>17331.072</v>
      </c>
    </row>
    <row r="50" spans="1:2" x14ac:dyDescent="0.25">
      <c r="A50" s="16" t="s">
        <v>39</v>
      </c>
      <c r="B50" s="45">
        <f>B46+B48-B49</f>
        <v>-14438.822000000011</v>
      </c>
    </row>
  </sheetData>
  <mergeCells count="29">
    <mergeCell ref="A36:E36"/>
    <mergeCell ref="A37:D37"/>
    <mergeCell ref="B38:D38"/>
    <mergeCell ref="A40:D40"/>
    <mergeCell ref="B41:D41"/>
    <mergeCell ref="A28:E28"/>
    <mergeCell ref="A29:E29"/>
    <mergeCell ref="A30:E30"/>
    <mergeCell ref="A31:E31"/>
    <mergeCell ref="A32:E32"/>
    <mergeCell ref="A35:E35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view="pageBreakPreview" topLeftCell="A7" zoomScaleSheetLayoutView="100" workbookViewId="0">
      <selection activeCell="D10" sqref="D10:F26"/>
    </sheetView>
  </sheetViews>
  <sheetFormatPr defaultRowHeight="15.75" x14ac:dyDescent="0.25"/>
  <cols>
    <col min="1" max="1" width="9.7109375" style="1" customWidth="1"/>
    <col min="2" max="2" width="70.85546875" style="1" customWidth="1"/>
    <col min="3" max="3" width="16.5703125" style="1" customWidth="1"/>
    <col min="4" max="4" width="15.7109375" style="1" customWidth="1"/>
    <col min="5" max="5" width="14.7109375" style="1" customWidth="1"/>
    <col min="6" max="6" width="12.42578125" style="1" customWidth="1"/>
    <col min="7" max="7" width="12" style="1" customWidth="1"/>
    <col min="8" max="8" width="13.5703125" style="1" customWidth="1"/>
    <col min="9" max="16384" width="9.140625" style="1"/>
  </cols>
  <sheetData>
    <row r="1" spans="1:5" x14ac:dyDescent="0.25">
      <c r="A1" s="68" t="s">
        <v>71</v>
      </c>
      <c r="B1" s="68"/>
      <c r="C1" s="68"/>
      <c r="D1" s="69"/>
    </row>
    <row r="2" spans="1:5" x14ac:dyDescent="0.25">
      <c r="A2" s="70" t="s">
        <v>72</v>
      </c>
      <c r="B2" s="70"/>
      <c r="C2" s="70"/>
      <c r="D2" s="71"/>
    </row>
    <row r="3" spans="1:5" x14ac:dyDescent="0.25">
      <c r="A3" s="70" t="s">
        <v>73</v>
      </c>
      <c r="B3" s="70"/>
      <c r="C3" s="70"/>
      <c r="D3" s="71"/>
    </row>
    <row r="4" spans="1:5" x14ac:dyDescent="0.25">
      <c r="A4" s="68" t="s">
        <v>94</v>
      </c>
      <c r="B4" s="68"/>
      <c r="C4" s="68"/>
      <c r="D4" s="69"/>
    </row>
    <row r="5" spans="1:5" x14ac:dyDescent="0.25">
      <c r="A5" s="72"/>
      <c r="B5" s="72"/>
      <c r="C5" s="72"/>
    </row>
    <row r="6" spans="1:5" x14ac:dyDescent="0.25">
      <c r="A6" s="71"/>
      <c r="B6" s="73" t="s">
        <v>74</v>
      </c>
      <c r="C6" s="74">
        <f>'1кв'!B48</f>
        <v>18626</v>
      </c>
      <c r="D6" s="75"/>
    </row>
    <row r="7" spans="1:5" x14ac:dyDescent="0.25">
      <c r="A7" s="76" t="s">
        <v>75</v>
      </c>
      <c r="B7" s="73" t="s">
        <v>95</v>
      </c>
      <c r="C7" s="74"/>
      <c r="D7" s="75"/>
    </row>
    <row r="8" spans="1:5" x14ac:dyDescent="0.25">
      <c r="B8" s="77" t="s">
        <v>76</v>
      </c>
      <c r="C8" s="78">
        <f>'1кв'!B50+'2кв'!B49+'3кв'!B49+'4кв'!B48</f>
        <v>85813.489999999991</v>
      </c>
      <c r="D8" s="79"/>
      <c r="E8" s="80"/>
    </row>
    <row r="9" spans="1:5" x14ac:dyDescent="0.25">
      <c r="B9" s="81"/>
      <c r="C9" s="78"/>
      <c r="D9" s="79"/>
    </row>
    <row r="10" spans="1:5" x14ac:dyDescent="0.25">
      <c r="A10" s="29"/>
      <c r="B10" s="77" t="s">
        <v>77</v>
      </c>
      <c r="C10" s="82">
        <f>SUM(C8:C9)</f>
        <v>85813.489999999991</v>
      </c>
      <c r="D10" s="75"/>
    </row>
    <row r="11" spans="1:5" x14ac:dyDescent="0.25">
      <c r="B11" s="83"/>
      <c r="C11" s="83"/>
      <c r="D11" s="84"/>
    </row>
    <row r="12" spans="1:5" ht="17.25" customHeight="1" x14ac:dyDescent="0.25">
      <c r="A12" s="85" t="s">
        <v>78</v>
      </c>
      <c r="B12" s="19" t="s">
        <v>43</v>
      </c>
      <c r="C12" s="98">
        <f>'1кв'!E22+'2кв'!E22+'3кв'!E22+'4кв'!E22</f>
        <v>44681.67</v>
      </c>
      <c r="D12" s="84"/>
    </row>
    <row r="13" spans="1:5" ht="15" customHeight="1" x14ac:dyDescent="0.25">
      <c r="A13" s="85"/>
      <c r="B13" s="81" t="s">
        <v>79</v>
      </c>
      <c r="C13" s="98">
        <f>'1кв'!E23+'2кв'!E23+'3кв'!E23+'4кв'!E23</f>
        <v>22254.672000000002</v>
      </c>
      <c r="D13" s="84"/>
    </row>
    <row r="14" spans="1:5" x14ac:dyDescent="0.25">
      <c r="B14" s="81" t="s">
        <v>30</v>
      </c>
      <c r="C14" s="98">
        <f>'1кв'!E24+'2кв'!E24+'3кв'!E24+'4кв'!E24</f>
        <v>815.25</v>
      </c>
      <c r="D14" s="84"/>
      <c r="E14" s="80"/>
    </row>
    <row r="15" spans="1:5" x14ac:dyDescent="0.25">
      <c r="A15" s="85"/>
      <c r="B15" s="86" t="s">
        <v>96</v>
      </c>
      <c r="C15" s="98">
        <f>'2кв'!E25</f>
        <v>2080.56</v>
      </c>
      <c r="D15" s="84"/>
    </row>
    <row r="16" spans="1:5" x14ac:dyDescent="0.25">
      <c r="A16" s="85"/>
      <c r="B16" s="86" t="s">
        <v>80</v>
      </c>
      <c r="C16" s="98">
        <f>SUM(C17:C20)</f>
        <v>49046.16</v>
      </c>
      <c r="D16" s="84"/>
    </row>
    <row r="17" spans="1:7" x14ac:dyDescent="0.25">
      <c r="A17" s="85"/>
      <c r="B17" s="86" t="s">
        <v>81</v>
      </c>
      <c r="C17" s="98"/>
      <c r="D17" s="84"/>
      <c r="G17" s="80"/>
    </row>
    <row r="18" spans="1:7" ht="31.5" x14ac:dyDescent="0.25">
      <c r="A18" s="85"/>
      <c r="B18" s="87" t="s">
        <v>82</v>
      </c>
      <c r="C18" s="98">
        <f>'1кв'!E25</f>
        <v>-131</v>
      </c>
      <c r="D18" s="84"/>
    </row>
    <row r="19" spans="1:7" x14ac:dyDescent="0.25">
      <c r="A19" s="85"/>
      <c r="B19" s="87" t="s">
        <v>62</v>
      </c>
      <c r="C19" s="98">
        <f>'3кв'!E25</f>
        <v>49177.16</v>
      </c>
      <c r="D19" s="84"/>
    </row>
    <row r="20" spans="1:7" x14ac:dyDescent="0.25">
      <c r="A20" s="85"/>
      <c r="B20" s="87"/>
      <c r="C20" s="98"/>
      <c r="D20" s="84"/>
    </row>
    <row r="21" spans="1:7" x14ac:dyDescent="0.25">
      <c r="B21" s="88" t="s">
        <v>83</v>
      </c>
      <c r="C21" s="89">
        <f>SUM(C12:C16)</f>
        <v>118878.31200000001</v>
      </c>
      <c r="D21" s="84"/>
      <c r="E21" s="80"/>
    </row>
    <row r="22" spans="1:7" x14ac:dyDescent="0.25">
      <c r="B22" s="88" t="s">
        <v>84</v>
      </c>
      <c r="C22" s="90">
        <f>C6+C10-C21</f>
        <v>-14438.822000000015</v>
      </c>
      <c r="D22" s="84"/>
    </row>
    <row r="23" spans="1:7" x14ac:dyDescent="0.25">
      <c r="B23" s="76"/>
      <c r="C23" s="76"/>
      <c r="D23" s="84"/>
    </row>
    <row r="24" spans="1:7" x14ac:dyDescent="0.25">
      <c r="B24" s="91" t="s">
        <v>85</v>
      </c>
      <c r="C24" s="91"/>
      <c r="D24" s="84"/>
    </row>
    <row r="25" spans="1:7" x14ac:dyDescent="0.25">
      <c r="B25" s="91" t="s">
        <v>86</v>
      </c>
      <c r="C25" s="92">
        <v>25899.17</v>
      </c>
      <c r="D25" s="84"/>
    </row>
    <row r="26" spans="1:7" x14ac:dyDescent="0.25">
      <c r="B26" s="93" t="s">
        <v>87</v>
      </c>
      <c r="C26" s="94">
        <v>36908.22</v>
      </c>
      <c r="D26" s="84"/>
    </row>
    <row r="27" spans="1:7" x14ac:dyDescent="0.25">
      <c r="B27" s="91" t="s">
        <v>88</v>
      </c>
      <c r="C27" s="95">
        <f>C26-C25</f>
        <v>11009.050000000003</v>
      </c>
      <c r="D27" s="84"/>
    </row>
    <row r="28" spans="1:7" x14ac:dyDescent="0.25">
      <c r="B28" s="76"/>
      <c r="C28" s="76"/>
      <c r="D28" s="84"/>
    </row>
    <row r="29" spans="1:7" x14ac:dyDescent="0.25">
      <c r="A29" s="1" t="s">
        <v>89</v>
      </c>
      <c r="B29" s="76" t="s">
        <v>90</v>
      </c>
      <c r="C29" s="76"/>
      <c r="D29" s="84"/>
    </row>
    <row r="30" spans="1:7" x14ac:dyDescent="0.25">
      <c r="B30" s="76" t="s">
        <v>91</v>
      </c>
      <c r="C30" s="76"/>
      <c r="D30" s="84"/>
    </row>
    <row r="31" spans="1:7" x14ac:dyDescent="0.25">
      <c r="B31" s="76" t="s">
        <v>92</v>
      </c>
      <c r="C31" s="76"/>
      <c r="D31" s="84"/>
    </row>
    <row r="32" spans="1:7" s="2" customFormat="1" ht="15" x14ac:dyDescent="0.25">
      <c r="B32" s="96"/>
      <c r="C32" s="96"/>
      <c r="D32" s="97"/>
    </row>
    <row r="33" spans="2:4" s="2" customFormat="1" ht="15" x14ac:dyDescent="0.25">
      <c r="B33" s="96" t="s">
        <v>93</v>
      </c>
      <c r="C33" s="96"/>
      <c r="D33" s="97"/>
    </row>
    <row r="34" spans="2:4" x14ac:dyDescent="0.25">
      <c r="B34" s="76"/>
      <c r="C34" s="76"/>
      <c r="D34" s="84"/>
    </row>
    <row r="35" spans="2:4" x14ac:dyDescent="0.25">
      <c r="B35" s="76"/>
      <c r="C35" s="76"/>
      <c r="D35" s="84"/>
    </row>
  </sheetData>
  <mergeCells count="6"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2025-03-10T08:05:31Z</dcterms:modified>
</cp:coreProperties>
</file>